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unduniversityo365-my.sharepoint.com/personal/sez-mij_lu_se/Documents/"/>
    </mc:Choice>
  </mc:AlternateContent>
  <xr:revisionPtr revIDLastSave="0" documentId="8_{B3220428-33B8-471F-96E2-18C03C97C8C0}" xr6:coauthVersionLast="47" xr6:coauthVersionMax="47" xr10:uidLastSave="{00000000-0000-0000-0000-000000000000}"/>
  <bookViews>
    <workbookView minimized="1" xWindow="2565" yWindow="2640" windowWidth="21600" windowHeight="11295" xr2:uid="{19CFACB7-B6CB-471A-BA07-760917CC97B5}"/>
  </bookViews>
  <sheets>
    <sheet name="GR_Comparison" sheetId="1" r:id="rId1"/>
  </sheets>
  <externalReferences>
    <externalReference r:id="rId2"/>
  </externalReferences>
  <definedNames>
    <definedName name="_xlnm._FilterDatabase" localSheetId="0" hidden="1">GR_Comparison!$A$4:$L$26</definedName>
    <definedName name="möbelhy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18" i="1" l="1"/>
  <c r="F19" i="1"/>
  <c r="F20" i="1"/>
  <c r="F5" i="1"/>
  <c r="F17" i="1"/>
  <c r="F13" i="1"/>
  <c r="F10" i="1"/>
  <c r="F14" i="1"/>
  <c r="F8" i="1"/>
  <c r="F16" i="1"/>
  <c r="F15" i="1"/>
  <c r="F12" i="1"/>
  <c r="F11" i="1"/>
  <c r="F22" i="1"/>
  <c r="F24" i="1"/>
  <c r="F23" i="1"/>
  <c r="F26" i="1"/>
  <c r="F25" i="1"/>
  <c r="F21" i="1"/>
  <c r="F9" i="1"/>
  <c r="F7" i="1"/>
  <c r="F6" i="1"/>
  <c r="G5" i="1" l="1"/>
  <c r="G9" i="1" l="1"/>
  <c r="G12" i="1"/>
  <c r="G8" i="1"/>
  <c r="G7" i="1"/>
  <c r="G20" i="1"/>
  <c r="G10" i="1"/>
  <c r="G24" i="1"/>
  <c r="G16" i="1"/>
  <c r="G11" i="1"/>
  <c r="G19" i="1"/>
  <c r="G14" i="1"/>
  <c r="G13" i="1"/>
  <c r="G23" i="1"/>
  <c r="G21" i="1"/>
  <c r="G18" i="1"/>
  <c r="G25" i="1"/>
  <c r="G26" i="1"/>
  <c r="G15" i="1"/>
  <c r="G17" i="1"/>
  <c r="G22" i="1"/>
  <c r="G6" i="1"/>
</calcChain>
</file>

<file path=xl/sharedStrings.xml><?xml version="1.0" encoding="utf-8"?>
<sst xmlns="http://schemas.openxmlformats.org/spreadsheetml/2006/main" count="190" uniqueCount="91">
  <si>
    <t>LU Accommodation Researcher Housing Areas</t>
  </si>
  <si>
    <t>no.</t>
  </si>
  <si>
    <t>City</t>
  </si>
  <si>
    <t>Housing Area</t>
  </si>
  <si>
    <t>Address</t>
  </si>
  <si>
    <t>Bedroom Type</t>
  </si>
  <si>
    <r>
      <t xml:space="preserve">Units
</t>
    </r>
    <r>
      <rPr>
        <b/>
        <sz val="11"/>
        <color theme="0"/>
        <rFont val="Calibri"/>
        <family val="2"/>
      </rPr>
      <t>Total number</t>
    </r>
  </si>
  <si>
    <r>
      <t xml:space="preserve">Rent
</t>
    </r>
    <r>
      <rPr>
        <b/>
        <sz val="11"/>
        <color theme="0"/>
        <rFont val="Calibri"/>
        <family val="2"/>
      </rPr>
      <t>SEK/month, approximate</t>
    </r>
  </si>
  <si>
    <r>
      <t xml:space="preserve">Cleaning
</t>
    </r>
    <r>
      <rPr>
        <b/>
        <sz val="11"/>
        <color theme="0"/>
        <rFont val="Calibri"/>
        <family val="2"/>
      </rPr>
      <t>SEK (one-time charge)</t>
    </r>
  </si>
  <si>
    <r>
      <t xml:space="preserve">Size
</t>
    </r>
    <r>
      <rPr>
        <b/>
        <sz val="11"/>
        <color theme="0"/>
        <rFont val="Calibri"/>
        <family val="2"/>
      </rPr>
      <t>approximate</t>
    </r>
  </si>
  <si>
    <t>Internet</t>
  </si>
  <si>
    <t>Type of keys</t>
  </si>
  <si>
    <r>
      <t xml:space="preserve">Distance
</t>
    </r>
    <r>
      <rPr>
        <b/>
        <sz val="11"/>
        <color theme="0"/>
        <rFont val="Calibri"/>
        <family val="2"/>
      </rPr>
      <t>(Lund C)</t>
    </r>
  </si>
  <si>
    <t>Lund</t>
  </si>
  <si>
    <t>Albogatan</t>
  </si>
  <si>
    <t>Albogatan 5 D, 
222 41 Lund</t>
  </si>
  <si>
    <t>Studio Flat</t>
  </si>
  <si>
    <t>25 sqm</t>
  </si>
  <si>
    <t>Cable</t>
  </si>
  <si>
    <r>
      <t xml:space="preserve">Physical key
</t>
    </r>
    <r>
      <rPr>
        <sz val="10"/>
        <rFont val="Calibri"/>
        <family val="2"/>
      </rPr>
      <t>+ Letterbox tag</t>
    </r>
  </si>
  <si>
    <t>2 km</t>
  </si>
  <si>
    <t>Annexet</t>
  </si>
  <si>
    <t>Biskopsgatan 1, 
223 62 Lund</t>
  </si>
  <si>
    <t>1 Bedroom Apartment (1-2RoK)</t>
  </si>
  <si>
    <t>36 - 72 sqm</t>
  </si>
  <si>
    <r>
      <t xml:space="preserve">Wi-Fi
</t>
    </r>
    <r>
      <rPr>
        <sz val="10"/>
        <rFont val="Calibri"/>
        <family val="2"/>
      </rPr>
      <t>(Eduroam)</t>
    </r>
  </si>
  <si>
    <t>Electronic tag</t>
  </si>
  <si>
    <t>1 km</t>
  </si>
  <si>
    <t>2 Bedroom Apartment (4RoK)</t>
  </si>
  <si>
    <t>105 sqm</t>
  </si>
  <si>
    <t>Bautastenen</t>
  </si>
  <si>
    <t>Bildstensvägen 4 &amp; 6,
226 54 Lund</t>
  </si>
  <si>
    <t>1 Bedroom Apartment (2RoK)</t>
  </si>
  <si>
    <t>52 sqm</t>
  </si>
  <si>
    <t>3 km</t>
  </si>
  <si>
    <t>Dag Hammarskjölds väg</t>
  </si>
  <si>
    <t>Dag Hammarskjölds väg 8,
224 64 Lund</t>
  </si>
  <si>
    <t>62 sqm</t>
  </si>
  <si>
    <t>Physical key</t>
  </si>
  <si>
    <t>Gerdagatan</t>
  </si>
  <si>
    <t>Gerdagatan 11-13,
223 62 Lund</t>
  </si>
  <si>
    <t>2 Bedroom Apartment (3RoK)</t>
  </si>
  <si>
    <t>67 sqm</t>
  </si>
  <si>
    <t>Wi-Fi</t>
  </si>
  <si>
    <t>1.5 km</t>
  </si>
  <si>
    <t>Klostergården Student House</t>
  </si>
  <si>
    <t>Nordanväg 3D-G,
222 28 Lund</t>
  </si>
  <si>
    <t>24 sqm</t>
  </si>
  <si>
    <r>
      <t>Physical key
+</t>
    </r>
    <r>
      <rPr>
        <sz val="10"/>
        <rFont val="Calibri"/>
        <family val="2"/>
      </rPr>
      <t xml:space="preserve"> Entrance/Laundry tag</t>
    </r>
  </si>
  <si>
    <t>1 Bedroom Apartment (1-2 RoK)</t>
  </si>
  <si>
    <t>49 - 73 sqm</t>
  </si>
  <si>
    <t>Kulgränden</t>
  </si>
  <si>
    <t>Kulgränden 11 C,
226 49 Lund</t>
  </si>
  <si>
    <t>64 sqm</t>
  </si>
  <si>
    <t>Kyrkogatan</t>
  </si>
  <si>
    <t>Kyrkogatan 15,
222 22 Lund</t>
  </si>
  <si>
    <t>58 sqm</t>
  </si>
  <si>
    <t>0.5 km</t>
  </si>
  <si>
    <t>Luzernvägen</t>
  </si>
  <si>
    <t>Luzernvägen 8 and 10,
227 38 Lund</t>
  </si>
  <si>
    <t>74 sqm</t>
  </si>
  <si>
    <t>3 Bedroom Apartment (4RoK)</t>
  </si>
  <si>
    <t>87 sqm</t>
  </si>
  <si>
    <t>Orkestervägen</t>
  </si>
  <si>
    <t>Orkestervägen 13 A-D,
224 72 Lund</t>
  </si>
  <si>
    <t>4.5 km</t>
  </si>
  <si>
    <t>Sofieberg</t>
  </si>
  <si>
    <t>Warholms väg 2A,
223 63 Lund</t>
  </si>
  <si>
    <t>Room in a 2BA (2RoK)</t>
  </si>
  <si>
    <t>53 sqm</t>
  </si>
  <si>
    <t>1 Bedroom Apartment (1RoK)</t>
  </si>
  <si>
    <t>40 - 55 sqm</t>
  </si>
  <si>
    <t>72 sqm</t>
  </si>
  <si>
    <t>Spoletorp South</t>
  </si>
  <si>
    <t>Britta Holmströms gata 2-4,
222 20 Lund</t>
  </si>
  <si>
    <t>Corridor Room (incl. WC/Shower)</t>
  </si>
  <si>
    <t>20 sqm</t>
  </si>
  <si>
    <t>0.25 km</t>
  </si>
  <si>
    <t>Stora Gråbrödersgatan</t>
  </si>
  <si>
    <t>Stora Gråbrödersg. 13,
222 22 Lund</t>
  </si>
  <si>
    <t>25 - 41 sqm</t>
  </si>
  <si>
    <t>36 - 56 sqm</t>
  </si>
  <si>
    <t>2 Bedroom Apartment (3-4RoK)</t>
  </si>
  <si>
    <t>79 - 102 sqm</t>
  </si>
  <si>
    <t>Malmö</t>
  </si>
  <si>
    <t>Malmö: Folkets Park</t>
  </si>
  <si>
    <t>Spångatan 37B, 
211 53 Malmö</t>
  </si>
  <si>
    <t>22 - 38 sqm</t>
  </si>
  <si>
    <t>20 km</t>
  </si>
  <si>
    <t>37 - 42 sqm</t>
  </si>
  <si>
    <t>All housing areas have a rent-free month in July for any tenant who has moved in before May.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</si>
</sst>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24"/>
      <color theme="9"/>
      <name val="Garamond"/>
      <family val="1"/>
      <scheme val="major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/>
    <xf numFmtId="0" fontId="4" fillId="2" borderId="1" xfId="1" applyFont="1" applyFill="1" applyBorder="1"/>
    <xf numFmtId="0" fontId="5" fillId="2" borderId="2" xfId="2" applyFont="1" applyFill="1" applyBorder="1" applyAlignment="1">
      <alignment horizontal="center" vertical="top" wrapText="1"/>
    </xf>
    <xf numFmtId="0" fontId="5" fillId="2" borderId="3" xfId="2" applyFont="1" applyFill="1" applyBorder="1" applyAlignment="1">
      <alignment horizontal="center" vertical="top" wrapText="1"/>
    </xf>
    <xf numFmtId="0" fontId="7" fillId="0" borderId="4" xfId="1" applyFont="1" applyBorder="1"/>
    <xf numFmtId="0" fontId="8" fillId="0" borderId="0" xfId="0" applyFont="1" applyAlignment="1">
      <alignment horizontal="left" vertical="center"/>
    </xf>
    <xf numFmtId="0" fontId="7" fillId="3" borderId="5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center" vertical="center" wrapText="1"/>
    </xf>
    <xf numFmtId="3" fontId="7" fillId="3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1" applyFont="1" applyBorder="1"/>
    <xf numFmtId="0" fontId="7" fillId="4" borderId="5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center" vertical="center" wrapText="1"/>
    </xf>
    <xf numFmtId="3" fontId="7" fillId="4" borderId="5" xfId="1" applyNumberFormat="1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10" fillId="0" borderId="0" xfId="1" applyFont="1"/>
    <xf numFmtId="0" fontId="0" fillId="0" borderId="0" xfId="0" applyAlignment="1">
      <alignment horizontal="center" vertical="center"/>
    </xf>
  </cellXfs>
  <cellStyles count="4">
    <cellStyle name="Comma [0] 2" xfId="2" xr:uid="{CD59984C-EF04-4BD6-9A6D-E9CF7E1DC555}"/>
    <cellStyle name="Normal" xfId="0" builtinId="0"/>
    <cellStyle name="Normal 6" xfId="1" xr:uid="{45483A25-41BF-4AA6-959B-E9BA4631C338}"/>
    <cellStyle name="Tusental [0] 2 3" xfId="3" xr:uid="{C2EB84A7-B168-487F-831E-E5439ECE71DA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unduniversityo365.sharepoint.com/sites/LUAccommodation/Delade%20dokument/General/Economy/Rental%20Model/LUACC_RentalModel_2026_NOV2025.xlsx" TargetMode="External"/><Relationship Id="rId1" Type="http://schemas.openxmlformats.org/officeDocument/2006/relationships/externalLinkPath" Target="https://lunduniversityo365.sharepoint.com/sites/LUAccommodation/Delade%20dokument/General/Economy/Rental%20Model/LUACC_RentalModel_2026_NOV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_Comparison"/>
      <sheetName val="ST_Comparison"/>
      <sheetName val="Summary"/>
      <sheetName val="Overview"/>
      <sheetName val="Sources"/>
      <sheetName val="Units"/>
      <sheetName val="Yearly"/>
      <sheetName val="Areas"/>
      <sheetName val="Agreements"/>
      <sheetName val="Rent Groups"/>
      <sheetName val="RentControl"/>
      <sheetName val="CurrentRent"/>
      <sheetName val="MailmergeORIG"/>
      <sheetName val="Mailmerge1"/>
      <sheetName val="CC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524E63-F101-4ECD-BACD-791D3660E909}" name="tbl_STComparison18" displayName="tbl_STComparison18" ref="A4:L26" totalsRowShown="0" headerRowDxfId="15" headerRowBorderDxfId="13" tableBorderDxfId="14" totalsRowBorderDxfId="12" headerRowCellStyle="Comma [0] 2">
  <autoFilter ref="A4:L26" xr:uid="{00000000-0009-0000-0000-000000000000}"/>
  <sortState xmlns:xlrd2="http://schemas.microsoft.com/office/spreadsheetml/2017/richdata2" ref="A5:L26">
    <sortCondition ref="A4"/>
  </sortState>
  <tableColumns count="12">
    <tableColumn id="1" xr3:uid="{ED422687-509F-4D91-AD5D-1BFA7AC00BF9}" name="no." dataDxfId="11" dataCellStyle="Normal 6"/>
    <tableColumn id="2" xr3:uid="{30877278-996E-43DB-A9BC-875F1068E664}" name="City" dataDxfId="10" dataCellStyle="Comma [0] 2"/>
    <tableColumn id="3" xr3:uid="{D12BC5AD-EC47-424E-A10A-7B044C68FE7E}" name="Housing Area" dataDxfId="9" dataCellStyle="Comma [0] 2"/>
    <tableColumn id="4" xr3:uid="{5FCC4606-A828-4B76-8D75-4ECA631E4984}" name="Address" dataDxfId="8" dataCellStyle="Comma [0] 2"/>
    <tableColumn id="5" xr3:uid="{000EB95E-B189-4EA2-89B2-BA08C71AC18E}" name="Bedroom Type" dataDxfId="7" dataCellStyle="Comma [0] 2"/>
    <tableColumn id="14" xr3:uid="{8767B254-D994-4C61-ACC2-A68FB26EB75D}" name="Units_x000a_Total number" dataDxfId="6" dataCellStyle="Normal 6">
      <calculatedColumnFormula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calculatedColumnFormula>
    </tableColumn>
    <tableColumn id="7" xr3:uid="{9C8A076A-D976-4B29-99B0-34A54AA61081}" name="Rent_x000a_SEK/month, approximate" dataDxfId="5" dataCellStyle="Comma [0] 2">
      <calculatedColumnFormula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calculatedColumnFormula>
    </tableColumn>
    <tableColumn id="6" xr3:uid="{23C0E8D2-06D3-4269-A1A2-1CA4F27039FC}" name="Cleaning_x000a_SEK (one-time charge)" dataDxfId="4" dataCellStyle="Comma [0] 2">
      <calculatedColumnFormula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calculatedColumnFormula>
    </tableColumn>
    <tableColumn id="9" xr3:uid="{CD6440E6-D9E1-4FE9-B76D-593AC0F7155E}" name="Size_x000a_approximate" dataDxfId="3">
      <calculatedColumnFormula>_xlfn.LET(_xlpm.RGCount,COUNTIFS([1]!tbl_RentGroups[AreaName],"*"&amp;tbl_STComparison18[[#This Row],[Housing Area]],
             [1]!tbl_RentGroups[HousingType],tbl_STComparison18[[#This Row],[Bedroom Type]],
             [1]!tbl_RentGroups[GR],"&gt;0"),
     _xlpm.RGSum,  SUMIFS([1]!tbl_RentGroups[Size (m2)],
             [1]!tbl_RentGroups[AreaName],"*"&amp;tbl_STComparison18[[#This Row],[Housing Area]],
             [1]!tbl_RentGroups[HousingType],tbl_STComparison18[[#This Row],[Bedroom Type]],
             [1]!tbl_RentGroups[GR],"&gt;0"),
     _xlpm.RGMIN,  _xlfn.MINIFS([1]!tbl_RentGroups[Size (m2)],
             [1]!tbl_RentGroups[AreaName],"*"&amp;tbl_STComparison18[[#This Row],[Housing Area]],
             [1]!tbl_RentGroups[HousingType],tbl_STComparison18[[#This Row],[Bedroom Type]],
             [1]!tbl_RentGroups[GR],"&gt;0"),
     _xlpm.RGMAX,  _xlfn.MAXIFS([1]!tbl_RentGroups[Size (m2)],
             [1]!tbl_RentGroups[AreaName],"*"&amp;tbl_STComparison18[[#This Row],[Housing Area]],
             [1]!tbl_RentGroups[HousingType],tbl_STComparison18[[#This Row],[Bedroom Type]],
             [1]!tbl_RentGroups[GR],"&gt;0"),
IF(_xlpm.RGCount = 1,
     TEXT(ROUNDDOWN(_xlpm.RGSum,0),"# ###"),TEXT(ROUNDDOWN(_xlpm.RGMIN,0),"# ###")&amp;" - "&amp;TEXT(ROUNDDOWN(_xlpm.RGMAX,0),"# ###"))
&amp;  IF(IFERROR(FIND("(shared)",tbl_STComparison18[[#This Row],[Bedroom Type]],1),FALSE)," ("&amp;TEXT(ROUNDDOWN(_xlpm.RGSum,0)/2,"# ###")&amp;" per person)",""))
&amp;  " sqm"</calculatedColumnFormula>
    </tableColumn>
    <tableColumn id="10" xr3:uid="{1B6187AC-CC8C-40F4-81F7-396873085E2D}" name="Internet" dataDxfId="2" dataCellStyle="Comma [0] 2"/>
    <tableColumn id="11" xr3:uid="{8A1E883A-532C-413F-9649-535D622D7F41}" name="Type of keys" dataDxfId="1"/>
    <tableColumn id="13" xr3:uid="{683DA7BE-9959-42C4-A89E-209732B731F5}" name="Distance_x000a_(Lund C)" dataDxfId="0" dataCellStyle="Normal 6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U Accommodation">
      <a:dk1>
        <a:sysClr val="windowText" lastClr="000000"/>
      </a:dk1>
      <a:lt1>
        <a:srgbClr val="FFFFFF"/>
      </a:lt1>
      <a:dk2>
        <a:srgbClr val="4D4C44"/>
      </a:dk2>
      <a:lt2>
        <a:srgbClr val="9C6114"/>
      </a:lt2>
      <a:accent1>
        <a:srgbClr val="E9C4C7"/>
      </a:accent1>
      <a:accent2>
        <a:srgbClr val="B9D3DC"/>
      </a:accent2>
      <a:accent3>
        <a:srgbClr val="ADCAB8"/>
      </a:accent3>
      <a:accent4>
        <a:srgbClr val="D6D2C4"/>
      </a:accent4>
      <a:accent5>
        <a:srgbClr val="BFB8AF"/>
      </a:accent5>
      <a:accent6>
        <a:srgbClr val="000080"/>
      </a:accent6>
      <a:hlink>
        <a:srgbClr val="0000FF"/>
      </a:hlink>
      <a:folHlink>
        <a:srgbClr val="800080"/>
      </a:folHlink>
    </a:clrScheme>
    <a:fontScheme name="LU Service Accessible">
      <a:majorFont>
        <a:latin typeface="Garamon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8417-E46D-4611-B01F-815515387581}">
  <dimension ref="A1:L28"/>
  <sheetViews>
    <sheetView showGridLines="0" tabSelected="1" topLeftCell="B1" zoomScale="85" zoomScaleNormal="85" workbookViewId="0">
      <selection activeCell="G13" sqref="G13"/>
    </sheetView>
  </sheetViews>
  <sheetFormatPr defaultRowHeight="14.25" x14ac:dyDescent="0.2"/>
  <cols>
    <col min="1" max="1" width="6.25" style="1" hidden="1" customWidth="1"/>
    <col min="2" max="2" width="12.125" style="1" customWidth="1"/>
    <col min="3" max="3" width="29.125" style="1" customWidth="1"/>
    <col min="4" max="4" width="17.625" style="2" customWidth="1"/>
    <col min="5" max="5" width="30.625" style="1" customWidth="1"/>
    <col min="6" max="6" width="17.125" style="3" bestFit="1" customWidth="1"/>
    <col min="7" max="8" width="25.625" style="1" customWidth="1"/>
    <col min="9" max="9" width="16.625" style="1" customWidth="1"/>
    <col min="10" max="10" width="11.625" style="1" customWidth="1"/>
    <col min="11" max="11" width="21.625" style="3" customWidth="1"/>
    <col min="12" max="12" width="12.625" style="26" customWidth="1"/>
    <col min="13" max="16384" width="9" style="1"/>
  </cols>
  <sheetData>
    <row r="1" spans="1:12" ht="24.95" customHeight="1" x14ac:dyDescent="0.2">
      <c r="F1" s="1"/>
      <c r="I1" s="3"/>
      <c r="K1" s="1"/>
      <c r="L1" s="4"/>
    </row>
    <row r="2" spans="1:12" ht="24.95" customHeight="1" x14ac:dyDescent="0.45">
      <c r="B2" s="5" t="s">
        <v>0</v>
      </c>
      <c r="F2" s="1"/>
      <c r="I2" s="3"/>
      <c r="K2" s="1"/>
      <c r="L2" s="4"/>
    </row>
    <row r="3" spans="1:12" ht="24.95" customHeight="1" x14ac:dyDescent="0.2">
      <c r="F3" s="1"/>
      <c r="I3" s="3"/>
      <c r="K3" s="1"/>
      <c r="L3" s="4"/>
    </row>
    <row r="4" spans="1:12" s="1" customFormat="1" ht="35.1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</row>
    <row r="5" spans="1:12" s="1" customFormat="1" ht="30" customHeight="1" x14ac:dyDescent="0.25">
      <c r="A5" s="9">
        <v>5</v>
      </c>
      <c r="B5" s="10" t="s">
        <v>13</v>
      </c>
      <c r="C5" s="11" t="s">
        <v>14</v>
      </c>
      <c r="D5" s="12" t="s">
        <v>15</v>
      </c>
      <c r="E5" s="11" t="s">
        <v>16</v>
      </c>
      <c r="F5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5</v>
      </c>
      <c r="G5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8 200</v>
      </c>
      <c r="H5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5" s="15" t="s">
        <v>17</v>
      </c>
      <c r="J5" s="15" t="s">
        <v>18</v>
      </c>
      <c r="K5" s="15" t="s">
        <v>19</v>
      </c>
      <c r="L5" s="13" t="s">
        <v>20</v>
      </c>
    </row>
    <row r="6" spans="1:12" s="1" customFormat="1" ht="30" customHeight="1" x14ac:dyDescent="0.25">
      <c r="A6" s="9">
        <v>7</v>
      </c>
      <c r="B6" s="16" t="s">
        <v>13</v>
      </c>
      <c r="C6" s="16" t="s">
        <v>21</v>
      </c>
      <c r="D6" s="17" t="s">
        <v>22</v>
      </c>
      <c r="E6" s="16" t="s">
        <v>23</v>
      </c>
      <c r="F6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4</v>
      </c>
      <c r="G6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5 500 - 8 300</v>
      </c>
      <c r="H6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1 600 - 2 100</v>
      </c>
      <c r="I6" s="15" t="s">
        <v>24</v>
      </c>
      <c r="J6" s="15" t="s">
        <v>25</v>
      </c>
      <c r="K6" s="15" t="s">
        <v>26</v>
      </c>
      <c r="L6" s="13" t="s">
        <v>27</v>
      </c>
    </row>
    <row r="7" spans="1:12" s="1" customFormat="1" ht="30" customHeight="1" x14ac:dyDescent="0.25">
      <c r="A7" s="9">
        <v>12</v>
      </c>
      <c r="B7" s="11" t="s">
        <v>13</v>
      </c>
      <c r="C7" s="11" t="s">
        <v>21</v>
      </c>
      <c r="D7" s="12" t="s">
        <v>22</v>
      </c>
      <c r="E7" s="11" t="s">
        <v>28</v>
      </c>
      <c r="F7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7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11 600</v>
      </c>
      <c r="H7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4 400</v>
      </c>
      <c r="I7" s="15" t="s">
        <v>29</v>
      </c>
      <c r="J7" s="15" t="s">
        <v>25</v>
      </c>
      <c r="K7" s="15" t="s">
        <v>26</v>
      </c>
      <c r="L7" s="13" t="s">
        <v>27</v>
      </c>
    </row>
    <row r="8" spans="1:12" s="1" customFormat="1" ht="30" customHeight="1" x14ac:dyDescent="0.25">
      <c r="A8" s="9">
        <v>13</v>
      </c>
      <c r="B8" s="11" t="s">
        <v>13</v>
      </c>
      <c r="C8" s="11" t="s">
        <v>30</v>
      </c>
      <c r="D8" s="12" t="s">
        <v>31</v>
      </c>
      <c r="E8" s="11" t="s">
        <v>32</v>
      </c>
      <c r="F8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3</v>
      </c>
      <c r="G8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12 700</v>
      </c>
      <c r="H8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2 100</v>
      </c>
      <c r="I8" s="15" t="s">
        <v>33</v>
      </c>
      <c r="J8" s="15" t="s">
        <v>18</v>
      </c>
      <c r="K8" s="15" t="s">
        <v>26</v>
      </c>
      <c r="L8" s="13" t="s">
        <v>34</v>
      </c>
    </row>
    <row r="9" spans="1:12" s="1" customFormat="1" ht="30" customHeight="1" x14ac:dyDescent="0.25">
      <c r="A9" s="9">
        <v>16</v>
      </c>
      <c r="B9" s="11" t="s">
        <v>13</v>
      </c>
      <c r="C9" s="11" t="s">
        <v>35</v>
      </c>
      <c r="D9" s="12" t="s">
        <v>36</v>
      </c>
      <c r="E9" s="11" t="s">
        <v>32</v>
      </c>
      <c r="F9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9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6 400</v>
      </c>
      <c r="H9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2 100</v>
      </c>
      <c r="I9" s="15" t="s">
        <v>37</v>
      </c>
      <c r="J9" s="15" t="s">
        <v>18</v>
      </c>
      <c r="K9" s="15" t="s">
        <v>38</v>
      </c>
      <c r="L9" s="13" t="s">
        <v>20</v>
      </c>
    </row>
    <row r="10" spans="1:12" s="1" customFormat="1" ht="30" customHeight="1" x14ac:dyDescent="0.25">
      <c r="A10" s="9">
        <v>15</v>
      </c>
      <c r="B10" s="11" t="s">
        <v>13</v>
      </c>
      <c r="C10" s="11" t="s">
        <v>39</v>
      </c>
      <c r="D10" s="12" t="s">
        <v>40</v>
      </c>
      <c r="E10" s="11" t="s">
        <v>41</v>
      </c>
      <c r="F10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8</v>
      </c>
      <c r="G10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17 000</v>
      </c>
      <c r="H10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4 400</v>
      </c>
      <c r="I10" s="15" t="s">
        <v>42</v>
      </c>
      <c r="J10" s="15" t="s">
        <v>43</v>
      </c>
      <c r="K10" s="15" t="s">
        <v>38</v>
      </c>
      <c r="L10" s="13" t="s">
        <v>44</v>
      </c>
    </row>
    <row r="11" spans="1:12" s="1" customFormat="1" ht="30" customHeight="1" x14ac:dyDescent="0.25">
      <c r="A11" s="9"/>
      <c r="B11" s="10" t="s">
        <v>13</v>
      </c>
      <c r="C11" s="16" t="s">
        <v>45</v>
      </c>
      <c r="D11" s="17" t="s">
        <v>46</v>
      </c>
      <c r="E11" s="16" t="s">
        <v>16</v>
      </c>
      <c r="F11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16</v>
      </c>
      <c r="G11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6 600</v>
      </c>
      <c r="H11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11" s="15" t="s">
        <v>47</v>
      </c>
      <c r="J11" s="15" t="s">
        <v>43</v>
      </c>
      <c r="K11" s="18" t="s">
        <v>48</v>
      </c>
      <c r="L11" s="13" t="s">
        <v>20</v>
      </c>
    </row>
    <row r="12" spans="1:12" s="1" customFormat="1" ht="30" customHeight="1" x14ac:dyDescent="0.25">
      <c r="A12" s="9"/>
      <c r="B12" s="10" t="s">
        <v>13</v>
      </c>
      <c r="C12" s="11" t="s">
        <v>45</v>
      </c>
      <c r="D12" s="12" t="s">
        <v>46</v>
      </c>
      <c r="E12" s="11" t="s">
        <v>49</v>
      </c>
      <c r="F12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5</v>
      </c>
      <c r="G12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10 700 - 13 900</v>
      </c>
      <c r="H12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1 600 - 2 100</v>
      </c>
      <c r="I12" s="15" t="s">
        <v>50</v>
      </c>
      <c r="J12" s="15" t="s">
        <v>43</v>
      </c>
      <c r="K12" s="18" t="s">
        <v>48</v>
      </c>
      <c r="L12" s="13" t="s">
        <v>20</v>
      </c>
    </row>
    <row r="13" spans="1:12" s="1" customFormat="1" ht="30" customHeight="1" x14ac:dyDescent="0.25">
      <c r="A13" s="9">
        <v>20</v>
      </c>
      <c r="B13" s="11" t="s">
        <v>13</v>
      </c>
      <c r="C13" s="11" t="s">
        <v>51</v>
      </c>
      <c r="D13" s="12" t="s">
        <v>52</v>
      </c>
      <c r="E13" s="11" t="s">
        <v>32</v>
      </c>
      <c r="F13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13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10 800</v>
      </c>
      <c r="H13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2 100</v>
      </c>
      <c r="I13" s="15" t="s">
        <v>53</v>
      </c>
      <c r="J13" s="15" t="s">
        <v>18</v>
      </c>
      <c r="K13" s="15" t="s">
        <v>38</v>
      </c>
      <c r="L13" s="13" t="s">
        <v>34</v>
      </c>
    </row>
    <row r="14" spans="1:12" s="1" customFormat="1" ht="30" customHeight="1" x14ac:dyDescent="0.25">
      <c r="A14" s="9">
        <v>21</v>
      </c>
      <c r="B14" s="11" t="s">
        <v>13</v>
      </c>
      <c r="C14" s="11" t="s">
        <v>54</v>
      </c>
      <c r="D14" s="12" t="s">
        <v>55</v>
      </c>
      <c r="E14" s="11" t="s">
        <v>32</v>
      </c>
      <c r="F14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14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12 800</v>
      </c>
      <c r="H14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2 100</v>
      </c>
      <c r="I14" s="15" t="s">
        <v>56</v>
      </c>
      <c r="J14" s="15" t="s">
        <v>18</v>
      </c>
      <c r="K14" s="15" t="s">
        <v>38</v>
      </c>
      <c r="L14" s="13" t="s">
        <v>57</v>
      </c>
    </row>
    <row r="15" spans="1:12" s="1" customFormat="1" ht="30" customHeight="1" x14ac:dyDescent="0.25">
      <c r="A15" s="9">
        <v>22</v>
      </c>
      <c r="B15" s="11" t="s">
        <v>13</v>
      </c>
      <c r="C15" s="11" t="s">
        <v>58</v>
      </c>
      <c r="D15" s="12" t="s">
        <v>59</v>
      </c>
      <c r="E15" s="11" t="s">
        <v>41</v>
      </c>
      <c r="F15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15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13 000</v>
      </c>
      <c r="H15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4 400</v>
      </c>
      <c r="I15" s="15" t="s">
        <v>60</v>
      </c>
      <c r="J15" s="15" t="s">
        <v>18</v>
      </c>
      <c r="K15" s="15" t="s">
        <v>38</v>
      </c>
      <c r="L15" s="13" t="s">
        <v>44</v>
      </c>
    </row>
    <row r="16" spans="1:12" s="1" customFormat="1" ht="30" customHeight="1" x14ac:dyDescent="0.25">
      <c r="A16" s="9">
        <v>23</v>
      </c>
      <c r="B16" s="11" t="s">
        <v>13</v>
      </c>
      <c r="C16" s="11" t="s">
        <v>58</v>
      </c>
      <c r="D16" s="12" t="s">
        <v>59</v>
      </c>
      <c r="E16" s="11" t="s">
        <v>61</v>
      </c>
      <c r="F16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</v>
      </c>
      <c r="G16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14 900</v>
      </c>
      <c r="H16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4 400</v>
      </c>
      <c r="I16" s="15" t="s">
        <v>62</v>
      </c>
      <c r="J16" s="15" t="s">
        <v>18</v>
      </c>
      <c r="K16" s="15" t="s">
        <v>38</v>
      </c>
      <c r="L16" s="13" t="s">
        <v>44</v>
      </c>
    </row>
    <row r="17" spans="1:12" s="1" customFormat="1" ht="30" customHeight="1" x14ac:dyDescent="0.25">
      <c r="A17" s="9">
        <v>26</v>
      </c>
      <c r="B17" s="11" t="s">
        <v>13</v>
      </c>
      <c r="C17" s="11" t="s">
        <v>63</v>
      </c>
      <c r="D17" s="12" t="s">
        <v>64</v>
      </c>
      <c r="E17" s="11" t="s">
        <v>32</v>
      </c>
      <c r="F17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4</v>
      </c>
      <c r="G17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12 700</v>
      </c>
      <c r="H17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2 100</v>
      </c>
      <c r="I17" s="15" t="s">
        <v>33</v>
      </c>
      <c r="J17" s="15" t="s">
        <v>18</v>
      </c>
      <c r="K17" s="15" t="s">
        <v>38</v>
      </c>
      <c r="L17" s="13" t="s">
        <v>65</v>
      </c>
    </row>
    <row r="18" spans="1:12" s="1" customFormat="1" ht="30" customHeight="1" x14ac:dyDescent="0.25">
      <c r="A18" s="9">
        <v>27</v>
      </c>
      <c r="B18" s="11" t="s">
        <v>13</v>
      </c>
      <c r="C18" s="11" t="s">
        <v>66</v>
      </c>
      <c r="D18" s="12" t="s">
        <v>67</v>
      </c>
      <c r="E18" s="11" t="s">
        <v>68</v>
      </c>
      <c r="F18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20</v>
      </c>
      <c r="G18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7 800</v>
      </c>
      <c r="H18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1 050</v>
      </c>
      <c r="I18" s="15" t="s">
        <v>69</v>
      </c>
      <c r="J18" s="15" t="s">
        <v>18</v>
      </c>
      <c r="K18" s="15" t="s">
        <v>26</v>
      </c>
      <c r="L18" s="13" t="s">
        <v>20</v>
      </c>
    </row>
    <row r="19" spans="1:12" s="1" customFormat="1" ht="30" customHeight="1" x14ac:dyDescent="0.25">
      <c r="A19" s="19">
        <v>4</v>
      </c>
      <c r="B19" s="11" t="s">
        <v>13</v>
      </c>
      <c r="C19" s="11" t="s">
        <v>66</v>
      </c>
      <c r="D19" s="12" t="s">
        <v>67</v>
      </c>
      <c r="E19" s="11" t="s">
        <v>70</v>
      </c>
      <c r="F19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16</v>
      </c>
      <c r="G19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12 300 - 13 600</v>
      </c>
      <c r="H19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19" s="15" t="s">
        <v>71</v>
      </c>
      <c r="J19" s="15" t="s">
        <v>18</v>
      </c>
      <c r="K19" s="15" t="s">
        <v>26</v>
      </c>
      <c r="L19" s="13" t="s">
        <v>20</v>
      </c>
    </row>
    <row r="20" spans="1:12" ht="30" customHeight="1" x14ac:dyDescent="0.25">
      <c r="A20" s="9"/>
      <c r="B20" s="11" t="s">
        <v>13</v>
      </c>
      <c r="C20" s="11" t="s">
        <v>66</v>
      </c>
      <c r="D20" s="12" t="s">
        <v>67</v>
      </c>
      <c r="E20" s="11" t="s">
        <v>41</v>
      </c>
      <c r="F20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5</v>
      </c>
      <c r="G20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17 500</v>
      </c>
      <c r="H20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4 400</v>
      </c>
      <c r="I20" s="15" t="s">
        <v>72</v>
      </c>
      <c r="J20" s="15" t="s">
        <v>18</v>
      </c>
      <c r="K20" s="15" t="s">
        <v>26</v>
      </c>
      <c r="L20" s="13" t="s">
        <v>20</v>
      </c>
    </row>
    <row r="21" spans="1:12" ht="30" customHeight="1" x14ac:dyDescent="0.25">
      <c r="A21" s="9"/>
      <c r="B21" s="11" t="s">
        <v>13</v>
      </c>
      <c r="C21" s="11" t="s">
        <v>73</v>
      </c>
      <c r="D21" s="12" t="s">
        <v>74</v>
      </c>
      <c r="E21" s="11" t="s">
        <v>75</v>
      </c>
      <c r="F21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8</v>
      </c>
      <c r="G21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6 800</v>
      </c>
      <c r="H21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1 050</v>
      </c>
      <c r="I21" s="15" t="s">
        <v>76</v>
      </c>
      <c r="J21" s="15" t="s">
        <v>18</v>
      </c>
      <c r="K21" s="18" t="s">
        <v>48</v>
      </c>
      <c r="L21" s="13" t="s">
        <v>77</v>
      </c>
    </row>
    <row r="22" spans="1:12" ht="30" customHeight="1" x14ac:dyDescent="0.25">
      <c r="A22" s="9"/>
      <c r="B22" s="11" t="s">
        <v>13</v>
      </c>
      <c r="C22" s="11" t="s">
        <v>78</v>
      </c>
      <c r="D22" s="12" t="s">
        <v>79</v>
      </c>
      <c r="E22" s="11" t="s">
        <v>16</v>
      </c>
      <c r="F22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6</v>
      </c>
      <c r="G22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5 900 - 7 400</v>
      </c>
      <c r="H22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22" s="15" t="s">
        <v>80</v>
      </c>
      <c r="J22" s="15" t="s">
        <v>43</v>
      </c>
      <c r="K22" s="15" t="s">
        <v>26</v>
      </c>
      <c r="L22" s="13" t="s">
        <v>57</v>
      </c>
    </row>
    <row r="23" spans="1:12" ht="30" customHeight="1" x14ac:dyDescent="0.25">
      <c r="A23" s="9"/>
      <c r="B23" s="11" t="s">
        <v>13</v>
      </c>
      <c r="C23" s="11" t="s">
        <v>78</v>
      </c>
      <c r="D23" s="12" t="s">
        <v>79</v>
      </c>
      <c r="E23" s="11" t="s">
        <v>49</v>
      </c>
      <c r="F23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8</v>
      </c>
      <c r="G23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8 100 - 10 200</v>
      </c>
      <c r="H23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1 600 - 2 100</v>
      </c>
      <c r="I23" s="15" t="s">
        <v>81</v>
      </c>
      <c r="J23" s="15" t="s">
        <v>43</v>
      </c>
      <c r="K23" s="15" t="s">
        <v>26</v>
      </c>
      <c r="L23" s="13" t="s">
        <v>57</v>
      </c>
    </row>
    <row r="24" spans="1:12" ht="30" customHeight="1" x14ac:dyDescent="0.25">
      <c r="A24" s="9"/>
      <c r="B24" s="11" t="s">
        <v>13</v>
      </c>
      <c r="C24" s="11" t="s">
        <v>78</v>
      </c>
      <c r="D24" s="12" t="s">
        <v>79</v>
      </c>
      <c r="E24" s="11" t="s">
        <v>82</v>
      </c>
      <c r="F24" s="13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8</v>
      </c>
      <c r="G24" s="14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14 100 - 15 400</v>
      </c>
      <c r="H24" s="14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4400</v>
      </c>
      <c r="I24" s="15" t="s">
        <v>83</v>
      </c>
      <c r="J24" s="15" t="s">
        <v>43</v>
      </c>
      <c r="K24" s="15" t="s">
        <v>26</v>
      </c>
      <c r="L24" s="13" t="s">
        <v>57</v>
      </c>
    </row>
    <row r="25" spans="1:12" s="1" customFormat="1" ht="30" customHeight="1" x14ac:dyDescent="0.25">
      <c r="A25" s="9">
        <v>24</v>
      </c>
      <c r="B25" s="20" t="s">
        <v>84</v>
      </c>
      <c r="C25" s="20" t="s">
        <v>85</v>
      </c>
      <c r="D25" s="21" t="s">
        <v>86</v>
      </c>
      <c r="E25" s="20" t="s">
        <v>16</v>
      </c>
      <c r="F25" s="22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24</v>
      </c>
      <c r="G25" s="23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6 600 - 8 200</v>
      </c>
      <c r="H25" s="23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25" s="24" t="s">
        <v>87</v>
      </c>
      <c r="J25" s="24" t="s">
        <v>43</v>
      </c>
      <c r="K25" s="24" t="s">
        <v>48</v>
      </c>
      <c r="L25" s="22" t="s">
        <v>88</v>
      </c>
    </row>
    <row r="26" spans="1:12" s="1" customFormat="1" ht="30" customHeight="1" x14ac:dyDescent="0.25">
      <c r="A26" s="9">
        <v>25</v>
      </c>
      <c r="B26" s="20" t="s">
        <v>84</v>
      </c>
      <c r="C26" s="20" t="s">
        <v>85</v>
      </c>
      <c r="D26" s="21" t="s">
        <v>86</v>
      </c>
      <c r="E26" s="20" t="s">
        <v>70</v>
      </c>
      <c r="F26" s="22">
        <f>SUMIFS([1]!tbl_RentGroups[GR],[1]!tbl_RentGroups[AreaName],"*"&amp;LEFT(tbl_STComparison18[[#This Row],[Housing Area]],11)&amp;"*",[1]!tbl_RentGroups[HousingType],IF(ISNUMBER(SEARCH("-",tbl_STComparison18[[#This Row],[Bedroom Type]],1)),LEFT(tbl_STComparison18[[#This Row],[Bedroom Type]],20)&amp;"*",tbl_STComparison18[[#This Row],[Bedroom Type]]))</f>
        <v>6</v>
      </c>
      <c r="G26" s="23" t="str">
        <f>_xlfn.LET(_xlpm.TypeIF, IF(ISNUMBER(SEARCH("-",tbl_STComparison18[[#This Row],[Bedroom Type]],1)),LEFT(tbl_STComparison18[[#This Row],[Bedroom Type]],20)&amp;"*",tbl_STComparison18[[#This Row],[Bedroom Type]]),
     _xlpm.RGCount,COUNTIFS([1]!tbl_RentGroups[AreaName],"*"&amp;LEFT(tbl_STComparison18[[#This Row],[Housing Area]],11)&amp;"*",
             [1]!tbl_RentGroups[HousingType],_xlpm.TypeIF,
             [1]!tbl_RentGroups[GR],"&gt;0"),
     _xlpm.RGSum,  SUMIFS([1]!tbl_RentGroups[Rent 2026],
             [1]!tbl_RentGroups[AreaName],"*"&amp;LEFT(tbl_STComparison18[[#This Row],[Housing Area]],11)&amp;"*",
             [1]!tbl_RentGroups[HousingType],_xlpm.TypeIF,
             [1]!tbl_RentGroups[GR],"&gt;0"),
     _xlpm.RGMIN,  _xlfn.MINIFS([1]!tbl_RentGroups[Rent 2026],
             [1]!tbl_RentGroups[AreaName],"*"&amp;LEFT(tbl_STComparison18[[#This Row],[Housing Area]],11)&amp;"*",
             [1]!tbl_RentGroups[HousingType],_xlpm.TypeIF,
             [1]!tbl_RentGroups[GR],"&gt;0"),
     _xlpm.RGMAX,  _xlfn.MAXIFS([1]!tbl_RentGroups[Rent 2026],
             [1]!tbl_RentGroups[AreaName],"*"&amp;LEFT(tbl_STComparison18[[#This Row],[Housing Area]],11)&amp;"*",
             [1]!tbl_RentGroups[HousingType],_xlpm.TypeIF,
             [1]!tbl_RentGroups[GR],"&gt;0"),
IF(_xlpm.RGCount = 1,
     TEXT(ROUNDUP(_xlpm.RGSum,-2),"# ###"),TEXT(ROUNDUP(_xlpm.RGMIN,-2),"# ###")&amp;" - "&amp;TEXT(ROUNDUP(_xlpm.RGMAX,-2),"# ###"))
&amp;  IF(IFERROR(FIND("(shared)",_xlpm.TypeIF,1),FALSE)," ("&amp;TEXT(ROUNDUP(_xlpm.RGSum,-2)/2,"# ###")&amp;" per person)",""))
&amp;  IF(_xlfn.XLOOKUP(tbl_STComparison18[[#This Row],[Housing Area]],[1]!tbl_Areas[AreaName],[1]!tbl_Areas[Months],"")=10,"*","")</f>
        <v>9 100 - 9 700</v>
      </c>
      <c r="H26" s="23" t="str">
        <f>_xlfn.LET(_xlpm.TypeIF,    IF(ISNUMBER(SEARCH("-",tbl_STComparison18[[#This Row],[Bedroom Type]],1)),LEFT(tbl_STComparison18[[#This Row],[Bedroom Type]],20)&amp;"*",tbl_STComparison18[[#This Row],[Bedroom Type]]),
     _xlpm.TypeIF2,   IF(ISNUMBER(SEARCH("-",tbl_STComparison18[[#This Row],[Bedroom Type]],1)),LEFT(tbl_STComparison18[[#This Row],[Bedroom Type]],22)&amp;"*",tbl_STComparison18[[#This Row],[Bedroom Type]]),
     _xlpm.CleanCount,COUNTIFS([1]!tbl_Points[Type],_xlpm.TypeIF),
     _xlpm.CleanSum,  SUMIFS([1]!tbl_Points[Cleaning],
             [1]!tbl_Points[Type],_xlpm.TypeIF),
     _xlpm.CleanMIN,  _xlfn.MINIFS([1]!tbl_Points[Cleaning],
             [1]!tbl_Points[Type],_xlpm.TypeIF2),
     _xlpm.CleanMAX,  _xlfn.MAXIFS([1]!tbl_Points[Cleaning],
             [1]!tbl_Points[Type],_xlpm.TypeIF),
IF(_xlpm.CleanCount = 1,
     TEXT(ROUNDUP(_xlpm.CleanSum,0),"# ###"),
     IF(_xlpm.CleanMAX = _xlpm.CleanMIN,
                _xlpm.CleanMIN,
                TEXT(ROUNDUP(_xlpm.CleanMIN,0),"# ###")&amp;" - "&amp;TEXT(ROUNDUP(_xlpm.CleanMAX,0),"# ###"))
&amp;  IF(IFERROR(FIND("(shared)",_xlpm.TypeIF,1),FALSE)," ("&amp;TEXT(ROUNDUP(_xlpm.CleanSum,0)/2,"# ###")&amp;" per person)","")))</f>
        <v>1 600</v>
      </c>
      <c r="I26" s="24" t="s">
        <v>89</v>
      </c>
      <c r="J26" s="24" t="s">
        <v>43</v>
      </c>
      <c r="K26" s="24" t="s">
        <v>48</v>
      </c>
      <c r="L26" s="22" t="s">
        <v>88</v>
      </c>
    </row>
    <row r="27" spans="1:12" x14ac:dyDescent="0.2">
      <c r="B27" s="25"/>
    </row>
    <row r="28" spans="1:12" x14ac:dyDescent="0.2">
      <c r="B28" s="25" t="s">
        <v>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2DEE67B6CE4446AD925C043A155672" ma:contentTypeVersion="17" ma:contentTypeDescription="Skapa ett nytt dokument." ma:contentTypeScope="" ma:versionID="ae33d9265bf7bef4564fbde6e9c843f9">
  <xsd:schema xmlns:xsd="http://www.w3.org/2001/XMLSchema" xmlns:xs="http://www.w3.org/2001/XMLSchema" xmlns:p="http://schemas.microsoft.com/office/2006/metadata/properties" xmlns:ns3="d998a543-c27b-4280-912e-4378bdba07ba" xmlns:ns4="0378eb2f-5927-4b7b-87b0-8ed8d2affa68" targetNamespace="http://schemas.microsoft.com/office/2006/metadata/properties" ma:root="true" ma:fieldsID="5c8ef686a058c81fdae0a141f67fdfa4" ns3:_="" ns4:_="">
    <xsd:import namespace="d998a543-c27b-4280-912e-4378bdba07ba"/>
    <xsd:import namespace="0378eb2f-5927-4b7b-87b0-8ed8d2affa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8a543-c27b-4280-912e-4378bdba0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eb2f-5927-4b7b-87b0-8ed8d2affa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8a543-c27b-4280-912e-4378bdba07ba" xsi:nil="true"/>
  </documentManagement>
</p:properties>
</file>

<file path=customXml/itemProps1.xml><?xml version="1.0" encoding="utf-8"?>
<ds:datastoreItem xmlns:ds="http://schemas.openxmlformats.org/officeDocument/2006/customXml" ds:itemID="{A40F15F3-226C-4559-BA50-5B033D17C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8a543-c27b-4280-912e-4378bdba07ba"/>
    <ds:schemaRef ds:uri="0378eb2f-5927-4b7b-87b0-8ed8d2aff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7B1CE6-6555-422A-8004-132D08E2D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A7153-527B-4769-9479-72A6F62881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0378eb2f-5927-4b7b-87b0-8ed8d2affa68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d998a543-c27b-4280-912e-4378bdba07ba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aa68094-6104-41a6-b443-d4b52451f617}" enabled="0" method="" siteId="{7aa68094-6104-41a6-b443-d4b52451f6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GR_Comparison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Pablo Jokela Måsbäck</dc:creator>
  <cp:lastModifiedBy>Mikko Pablo Jokela Måsbäck</cp:lastModifiedBy>
  <dcterms:created xsi:type="dcterms:W3CDTF">2025-11-10T09:37:50Z</dcterms:created>
  <dcterms:modified xsi:type="dcterms:W3CDTF">2025-11-10T10:49:52Z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0x0101002B2DEE67B6CE4446AD925C043A155672</vt:lpwstr>
  </property>
</Properties>
</file>